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NSERRATSA\Downloads\"/>
    </mc:Choice>
  </mc:AlternateContent>
  <xr:revisionPtr revIDLastSave="0" documentId="13_ncr:1_{600AEE72-BB3D-4D0B-86E3-965BF354423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Year 1 Roadmap" sheetId="1" r:id="rId1"/>
    <sheet name="Financial Summary" sheetId="2" r:id="rId2"/>
    <sheet name="Student Instructions" sheetId="3" r:id="rId3"/>
  </sheets>
  <definedNames>
    <definedName name="_xlnm.Print_Area" localSheetId="0">'Year 1 Roadmap'!$A$1:$Y$42</definedName>
    <definedName name="_xlnm.Print_Titles" localSheetId="0">'Year 1 Roadmap'!$1:$5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  <c r="B4" i="2"/>
  <c r="B6" i="2" s="1"/>
  <c r="B3" i="2"/>
  <c r="U42" i="1"/>
  <c r="U41" i="1"/>
  <c r="U40" i="1"/>
  <c r="U39" i="1"/>
  <c r="U38" i="1"/>
  <c r="U37" i="1"/>
  <c r="U36" i="1"/>
  <c r="U35" i="1"/>
  <c r="U34" i="1"/>
  <c r="U33" i="1"/>
  <c r="U32" i="1"/>
  <c r="U31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B5" i="2" l="1"/>
</calcChain>
</file>

<file path=xl/sharedStrings.xml><?xml version="1.0" encoding="utf-8"?>
<sst xmlns="http://schemas.openxmlformats.org/spreadsheetml/2006/main" count="334" uniqueCount="251">
  <si>
    <t>STUDENT ROADMAP TEMPLATE | YEAR 1</t>
  </si>
  <si>
    <t>Tasks are grouped by Pillar and Initiative. Month cells show the specific activity (● + short label); milestones are shown as ◆ + milestone name.</t>
  </si>
  <si>
    <t>Project / Case:</t>
  </si>
  <si>
    <t>Team members:</t>
  </si>
  <si>
    <t>Academic year:</t>
  </si>
  <si>
    <t>Currency:</t>
  </si>
  <si>
    <t>EUR</t>
  </si>
  <si>
    <t>PILLAR / OBJECTIVE</t>
  </si>
  <si>
    <t>INITIATIVE</t>
  </si>
  <si>
    <t>TASK / DELIVERABLE</t>
  </si>
  <si>
    <t>RESPONSIBLE</t>
  </si>
  <si>
    <t>SUCCESS METRIC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</si>
  <si>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</si>
  <si>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</si>
  <si>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</si>
  <si>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</si>
  <si>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</si>
  <si>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</si>
  <si>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</si>
  <si>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</si>
  <si>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</si>
  <si>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</si>
  <si>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</si>
  <si>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</si>
  <si>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COST TYPE</t>
  </si>
  <si>
    <t>ESTIMATED COST (€)</t>
  </si>
  <si>
    <t>EXPECTED BENEFIT (€)</t>
  </si>
  <si>
    <t>NET FINANCIAL IMPACT (€)</t>
  </si>
  <si>
    <t>FINANCIAL IMPACT NOTES</t>
  </si>
  <si>
    <t>ASSUMPTIONS / DEPENDENCIES</t>
  </si>
  <si>
    <t>STATUS</t>
  </si>
  <si>
    <t>PRIORITY</t>
  </si>
  <si>
    <t>Data &amp; IoT Infrastructure</t>
  </si>
  <si>
    <t>Deploy low-power field sensors</t>
  </si>
  <si>
    <t>Define pilot scope and select target locations</t>
  </si>
  <si>
    <t>IoT Project Lead</t>
  </si>
  <si>
    <t>Pilot scope and locations formally approved</t>
  </si>
  <si>
    <t>● Scope</t>
  </si>
  <si>
    <t>People/time</t>
  </si>
  <si>
    <t>Planning effort</t>
  </si>
  <si>
    <t>Site access available</t>
  </si>
  <si>
    <t>Completed</t>
  </si>
  <si>
    <t>High</t>
  </si>
  <si>
    <t>Install and connect pilot sensors</t>
  </si>
  <si>
    <t>Field Technology Lead</t>
  </si>
  <si>
    <t>All pilot sensors installed and transmitting data</t>
  </si>
  <si>
    <t>● Install</t>
  </si>
  <si>
    <t>◆ Pilot completed</t>
  </si>
  <si>
    <t>Technology</t>
  </si>
  <si>
    <t>Reduced manual monitoring</t>
  </si>
  <si>
    <t>Network coverage confirmed</t>
  </si>
  <si>
    <t>Validate pilot results against acceptance criteria</t>
  </si>
  <si>
    <t>Data &amp; Analytics Lead</t>
  </si>
  <si>
    <t>At least 95% sensor connectivity and agreed data quality</t>
  </si>
  <si>
    <t>● Validate</t>
  </si>
  <si>
    <t>Validation effort</t>
  </si>
  <si>
    <t>Four weeks of representative data</t>
  </si>
  <si>
    <t>Planned</t>
  </si>
  <si>
    <t>Scale deployment to agreed locations</t>
  </si>
  <si>
    <t>Deployment Lead</t>
  </si>
  <si>
    <t>Scaled solution operational at all approved locations</t>
  </si>
  <si>
    <t>● Deploy</t>
  </si>
  <si>
    <t>◆ Scale completed</t>
  </si>
  <si>
    <t>Operational efficiency benefit</t>
  </si>
  <si>
    <t>Pilot acceptance achieved</t>
  </si>
  <si>
    <t>Not started</t>
  </si>
  <si>
    <t>Edge + LoRaWAN network build-out</t>
  </si>
  <si>
    <t>Confirm architecture and coverage requirements</t>
  </si>
  <si>
    <t>Network Architect</t>
  </si>
  <si>
    <t>Architecture and coverage design approved</t>
  </si>
  <si>
    <t>● Design</t>
  </si>
  <si>
    <t>External services</t>
  </si>
  <si>
    <t>Architecture support</t>
  </si>
  <si>
    <t>Site survey data available</t>
  </si>
  <si>
    <t>Procure and configure gateways and edge components</t>
  </si>
  <si>
    <t>Infrastructure Lead</t>
  </si>
  <si>
    <t>Required gateways configured and ready for installation</t>
  </si>
  <si>
    <t>● Procure / configure</t>
  </si>
  <si>
    <t>CAPEX</t>
  </si>
  <si>
    <t>Network hardware investment</t>
  </si>
  <si>
    <t>Procurement lead times accepted</t>
  </si>
  <si>
    <t>In progress</t>
  </si>
  <si>
    <t>Deploy and test LoRaWAN connectivity</t>
  </si>
  <si>
    <t>Network Operations Lead</t>
  </si>
  <si>
    <t>Target coverage and connection stability achieved</t>
  </si>
  <si>
    <t>● Deploy / test</t>
  </si>
  <si>
    <t>◆ Coverage validated</t>
  </si>
  <si>
    <t>Reduced connectivity failures</t>
  </si>
  <si>
    <t>Installation access confirmed</t>
  </si>
  <si>
    <t>Complete operational handover</t>
  </si>
  <si>
    <t>Service Operations Lead</t>
  </si>
  <si>
    <t>Support documentation accepted and monitoring active</t>
  </si>
  <si>
    <t>◆ Operational handover</t>
  </si>
  <si>
    <t>Training</t>
  </si>
  <si>
    <t>Training and handover cost</t>
  </si>
  <si>
    <t>Support team availability</t>
  </si>
  <si>
    <t>Medium</t>
  </si>
  <si>
    <t>Unified Data Lake &amp; Stream Ingestion</t>
  </si>
  <si>
    <t>Define data sources and ingestion requirements</t>
  </si>
  <si>
    <t>Data Product Owner</t>
  </si>
  <si>
    <t>Priority sources and data requirements approved</t>
  </si>
  <si>
    <t>● Requirements</t>
  </si>
  <si>
    <t>Requirements effort</t>
  </si>
  <si>
    <t>Source owners identified</t>
  </si>
  <si>
    <t>Build ingestion pipelines</t>
  </si>
  <si>
    <t>Data Engineering Lead</t>
  </si>
  <si>
    <t>Priority sources ingested automatically</t>
  </si>
  <si>
    <t>● Build pipelines</t>
  </si>
  <si>
    <t>Automation and reduced manual processing</t>
  </si>
  <si>
    <t>Source interfaces remain stable</t>
  </si>
  <si>
    <t>Configure data quality controls and monitoring</t>
  </si>
  <si>
    <t>Data Governance Lead</t>
  </si>
  <si>
    <t>Quality rules and pipeline alerts operational</t>
  </si>
  <si>
    <t>● Quality controls</t>
  </si>
  <si>
    <t>Fewer data-quality corrections</t>
  </si>
  <si>
    <t>Data-quality thresholds agreed</t>
  </si>
  <si>
    <t>Validate unified data availability</t>
  </si>
  <si>
    <t>Approved datasets available for reporting and analytics</t>
  </si>
  <si>
    <t>◆ Data platform release</t>
  </si>
  <si>
    <t>Faster analytics and reporting</t>
  </si>
  <si>
    <t>Business validation completed</t>
  </si>
  <si>
    <t>Farm Operations</t>
  </si>
  <si>
    <t>Variable-rate irrigation V1</t>
  </si>
  <si>
    <t>Define agronomic and technical requirements</t>
  </si>
  <si>
    <t>Agronomy Product Lead</t>
  </si>
  <si>
    <t>Irrigation requirements and target fields approved</t>
  </si>
  <si>
    <t>Requirements and field consultation</t>
  </si>
  <si>
    <t>Agronomy experts available</t>
  </si>
  <si>
    <t>Build irrigation control logic</t>
  </si>
  <si>
    <t>Solution Engineering Lead</t>
  </si>
  <si>
    <t>Control logic implemented for agreed scenarios</t>
  </si>
  <si>
    <t>● Build logic</t>
  </si>
  <si>
    <t>Reduced water and energy use</t>
  </si>
  <si>
    <t>Sensor data is reliable</t>
  </si>
  <si>
    <t>Run field validation</t>
  </si>
  <si>
    <t>Field Operations Lead</t>
  </si>
  <si>
    <t>Field tests demonstrate agreed irrigation accuracy</t>
  </si>
  <si>
    <t>● Field test</t>
  </si>
  <si>
    <t>◆ Field validation completed</t>
  </si>
  <si>
    <t>Avoided water and crop-loss costs</t>
  </si>
  <si>
    <t>Seasonal test conditions available</t>
  </si>
  <si>
    <t>Release V1 and document operating model</t>
  </si>
  <si>
    <t>Product Owner</t>
  </si>
  <si>
    <t>V1 released with support and user documentation</t>
  </si>
  <si>
    <t>◆ V1 released</t>
  </si>
  <si>
    <t>Operational savings after adoption</t>
  </si>
  <si>
    <t>Field validation passed</t>
  </si>
  <si>
    <t>Computer Vision Pest &amp; Disease Detection</t>
  </si>
  <si>
    <t>Collect and label image data</t>
  </si>
  <si>
    <t>Data Science Lead</t>
  </si>
  <si>
    <t>Representative labelled dataset approved</t>
  </si>
  <si>
    <t>● Collect / label</t>
  </si>
  <si>
    <t>Data collection and annotation</t>
  </si>
  <si>
    <t>Field image consent and access</t>
  </si>
  <si>
    <t>Train and evaluate detection model</t>
  </si>
  <si>
    <t>Machine Learning Lead</t>
  </si>
  <si>
    <t>Model achieves agreed precision and recall thresholds</t>
  </si>
  <si>
    <t>● Train / evaluate</t>
  </si>
  <si>
    <t>Earlier detection reduces crop loss</t>
  </si>
  <si>
    <t>Label quality is sufficient</t>
  </si>
  <si>
    <t>Integrate field capture workflow</t>
  </si>
  <si>
    <t>Mobile Product Lead</t>
  </si>
  <si>
    <t>Field images captured and submitted through working workflow</t>
  </si>
  <si>
    <t>● Integrate</t>
  </si>
  <si>
    <t>Reduced manual inspection effort</t>
  </si>
  <si>
    <t>Mobile connectivity available</t>
  </si>
  <si>
    <t>Validate detection performance in the field</t>
  </si>
  <si>
    <t>Field validation signed off by agronomy experts</t>
  </si>
  <si>
    <t>● Field validate</t>
  </si>
  <si>
    <t>◆ Model validated</t>
  </si>
  <si>
    <t>Reduced treatment delay and crop loss</t>
  </si>
  <si>
    <t>Representative pest cases available</t>
  </si>
  <si>
    <t>Autonomous scouting drones (PoC)</t>
  </si>
  <si>
    <t>Define scouting use cases and flight constraints</t>
  </si>
  <si>
    <t>Drone PoC Lead</t>
  </si>
  <si>
    <t>Use cases, safety constraints and test sites approved</t>
  </si>
  <si>
    <t>● Define use cases</t>
  </si>
  <si>
    <t>PoC scoping effort</t>
  </si>
  <si>
    <t>Flight permissions obtainable</t>
  </si>
  <si>
    <t>Configure drone and sensor payload</t>
  </si>
  <si>
    <t>Drone Engineering Lead</t>
  </si>
  <si>
    <t>Drone platform configured for selected scouting use cases</t>
  </si>
  <si>
    <t>● Configure</t>
  </si>
  <si>
    <t>Drone and imaging equipment</t>
  </si>
  <si>
    <t>Vendor components available</t>
  </si>
  <si>
    <t>Execute controlled field trials</t>
  </si>
  <si>
    <t>Planned field missions completed with usable data</t>
  </si>
  <si>
    <t>● Field trials</t>
  </si>
  <si>
    <t>Reduced manual scouting effort</t>
  </si>
  <si>
    <t>Weather and flight access suitable</t>
  </si>
  <si>
    <t>Assess PoC results and make scale decision</t>
  </si>
  <si>
    <t>Operations Steering Group</t>
  </si>
  <si>
    <t>Documented go/no-go decision supported by trial evidence</t>
  </si>
  <si>
    <t>◆ PoC decision</t>
  </si>
  <si>
    <t>Decision preparation</t>
  </si>
  <si>
    <t>Field-trial evidence complete</t>
  </si>
  <si>
    <t>STUDENT PRACTICE AREA — Create additional pillars, initiatives, tasks and milestones below</t>
  </si>
  <si>
    <t>YEAR 1 FINANCIAL IMPACT SUMMARY</t>
  </si>
  <si>
    <t>Metric</t>
  </si>
  <si>
    <t>Value</t>
  </si>
  <si>
    <t>Interpretation</t>
  </si>
  <si>
    <t>Total estimated cost</t>
  </si>
  <si>
    <t>Total planned investment or expenditure</t>
  </si>
  <si>
    <t>Total expected benefit</t>
  </si>
  <si>
    <t>Expected quantifiable financial benefit</t>
  </si>
  <si>
    <t>Net financial impact</t>
  </si>
  <si>
    <t>Expected benefit minus estimated cost</t>
  </si>
  <si>
    <t>Benefit-cost ratio</t>
  </si>
  <si>
    <t>Expected benefit generated per euro of cost</t>
  </si>
  <si>
    <t>Items with financial data</t>
  </si>
  <si>
    <t>Number of cost and benefit values entered</t>
  </si>
  <si>
    <t>Financial-impact guidance</t>
  </si>
  <si>
    <t>Estimated cost</t>
  </si>
  <si>
    <t>Enter the direct Year 1 cost attributable to the row. Avoid counting the same cost in both an initiative and its underlying tasks.</t>
  </si>
  <si>
    <t>Expected benefit</t>
  </si>
  <si>
    <t>Enter only a quantified Year 1 financial benefit. Non-financial outcomes belong in Success Metric or Financial Impact Notes.</t>
  </si>
  <si>
    <t>Calculated automatically as expected benefit minus estimated cost.</t>
  </si>
  <si>
    <t>Milestones</t>
  </si>
  <si>
    <t>Milestones may have their own cost or benefit when a payment, funding release, saving or revenue event is tied to the gate.</t>
  </si>
  <si>
    <t>Tasks</t>
  </si>
  <si>
    <t>Use a separate row when a task has a distinct owner, timing, cost or measurable output.</t>
  </si>
  <si>
    <t>Note</t>
  </si>
  <si>
    <t>The summary includes the two worked examples and any additional student rows. Delete or zero the example values if students need totals for their own roadmap only.</t>
  </si>
  <si>
    <t>HOW TO COMPLETE THE ROADMAP</t>
  </si>
  <si>
    <t>1</t>
  </si>
  <si>
    <t>Define pillars</t>
  </si>
  <si>
    <t>Enter the strategic themes or objectives that organize the roadmap.</t>
  </si>
  <si>
    <t>2</t>
  </si>
  <si>
    <t>Add initiatives</t>
  </si>
  <si>
    <t>Enter the main projects or coordinated bodies of work under each pillar.</t>
  </si>
  <si>
    <t>3</t>
  </si>
  <si>
    <t>Add tasks and milestones</t>
  </si>
  <si>
    <t>Enter each task or deliverable in its own row. Show a milestone directly in the relevant month using ◆ followed by a short achievement name, for example ◆ Pilot completed.</t>
  </si>
  <si>
    <t>4</t>
  </si>
  <si>
    <t>Plan Year 1</t>
  </si>
  <si>
    <t>Month cells include a short activity label such as ● Install or ● Validate. A milestone is shown as ◆ plus the achievement name, for example ◆ Pilot completed.</t>
  </si>
  <si>
    <t>5</t>
  </si>
  <si>
    <t>Assign accountability</t>
  </si>
  <si>
    <t>Name one responsible owner and define a measurable success criterion for each row.</t>
  </si>
  <si>
    <t>6</t>
  </si>
  <si>
    <t>Estimate financial impact</t>
  </si>
  <si>
    <t>Choose the cost type, enter estimated cost and expected benefit, and document assumptions.</t>
  </si>
  <si>
    <t>7</t>
  </si>
  <si>
    <t>Review totals</t>
  </si>
  <si>
    <t>Check Financial Summary and make sure costs are not duplicated between initiatives, milestones and tasks.</t>
  </si>
  <si>
    <t>Worked examples</t>
  </si>
  <si>
    <t>Two complete pillars</t>
  </si>
  <si>
    <t>The roadmap contains two fully populated pillars, six initiatives and twenty-four task rows. Students should study how tasks, active months, milestone diamonds, ownership, success measures and financial impact connect.</t>
  </si>
  <si>
    <t>Grouping</t>
  </si>
  <si>
    <t>Pillars and initiatives</t>
  </si>
  <si>
    <t>Repeated Pillar and Initiative cells are merged vertically. Every task remains on a separate row so ownership, timing, metrics and financial impact stay visible.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</si>
</sst>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#,##0.00;[Red]\-\€#,##0.00"/>
    <numFmt numFmtId="165" formatCode="0.00\x"/>
  </numFmts>
  <fonts count="19" x14ac:knownFonts="1">
    <font>
      <sz val="11"/>
      <color theme="1"/>
      <name val="Calibri"/>
      <family val="2"/>
      <scheme val="minor"/>
    </font>
    <font>
      <b/>
      <sz val="17"/>
      <color rgb="FFFFFFFF"/>
      <name val="Calibri"/>
    </font>
    <font>
      <b/>
      <sz val="11"/>
      <name val="Calibri"/>
    </font>
    <font>
      <b/>
      <sz val="13"/>
      <color rgb="FF145B78"/>
      <name val="Calibri"/>
    </font>
    <font>
      <b/>
      <sz val="11"/>
      <color rgb="FF145B78"/>
      <name val="Calibri"/>
    </font>
    <font>
      <b/>
      <sz val="18"/>
      <color rgb="FFFFFFFF"/>
      <name val="Calibri"/>
    </font>
    <font>
      <i/>
      <sz val="11"/>
      <color rgb="FF7F6000"/>
      <name val="Calibri"/>
    </font>
    <font>
      <b/>
      <sz val="11"/>
      <color rgb="FF555555"/>
      <name val="Calibri"/>
    </font>
    <font>
      <b/>
      <sz val="9"/>
      <color rgb="FF000000"/>
      <name val="Calibri"/>
    </font>
    <font>
      <b/>
      <sz val="9"/>
      <color rgb="FFFFFFFF"/>
      <name val="Calibri"/>
    </font>
    <font>
      <b/>
      <sz val="9"/>
      <color rgb="FF385723"/>
      <name val="Calibri"/>
    </font>
    <font>
      <b/>
      <sz val="11"/>
      <color rgb="FF7F6000"/>
      <name val="Calibri"/>
    </font>
    <font>
      <b/>
      <sz val="8"/>
      <color rgb="FF7F6000"/>
      <name val="Calibri"/>
    </font>
    <font>
      <b/>
      <sz val="11"/>
      <name val="Calibri"/>
    </font>
    <font>
      <b/>
      <sz val="11"/>
      <color rgb="FF145B78"/>
      <name val="Calibri"/>
    </font>
    <font>
      <sz val="8"/>
      <color rgb="FF1F1F1F"/>
      <name val="Calibri"/>
    </font>
    <font>
      <b/>
      <sz val="10"/>
      <color rgb="FFFFFFFF"/>
      <name val="Calibri"/>
    </font>
    <font>
      <b/>
      <sz val="10"/>
      <color rgb="FF0B5168"/>
      <name val="Calibri"/>
    </font>
    <font>
      <b/>
      <sz val="10"/>
      <color rgb="FF47A9D4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145B78"/>
      </patternFill>
    </fill>
    <fill>
      <patternFill patternType="solid">
        <fgColor rgb="FFD9E1F2"/>
      </patternFill>
    </fill>
    <fill>
      <patternFill patternType="solid">
        <fgColor rgb="FFFFC000"/>
      </patternFill>
    </fill>
    <fill>
      <patternFill patternType="solid">
        <fgColor rgb="FF145B78"/>
      </patternFill>
    </fill>
    <fill>
      <patternFill patternType="solid">
        <fgColor rgb="FFFFF2CC"/>
      </patternFill>
    </fill>
    <fill>
      <patternFill patternType="solid">
        <fgColor rgb="FFD9E1F2"/>
      </patternFill>
    </fill>
    <fill>
      <patternFill patternType="solid">
        <fgColor rgb="FFE2F0D9"/>
      </patternFill>
    </fill>
    <fill>
      <patternFill patternType="solid">
        <fgColor rgb="FFF7FAFC"/>
      </patternFill>
    </fill>
    <fill>
      <patternFill patternType="solid">
        <fgColor rgb="FFF3F9EF"/>
      </patternFill>
    </fill>
    <fill>
      <patternFill patternType="solid">
        <fgColor rgb="FFFFC000"/>
      </patternFill>
    </fill>
    <fill>
      <patternFill patternType="solid">
        <fgColor rgb="FF0B5168"/>
      </patternFill>
    </fill>
    <fill>
      <patternFill patternType="solid">
        <fgColor rgb="FF47A9D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/>
      <right/>
      <top/>
      <bottom style="thin">
        <color rgb="FFD9E1F2"/>
      </bottom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/>
      <right/>
      <top/>
      <bottom style="thin">
        <color rgb="FFD9E1F2"/>
      </bottom>
      <diagonal/>
    </border>
    <border>
      <left style="thin">
        <color rgb="FFD9E1F2"/>
      </left>
      <right style="thin">
        <color rgb="FFD9E1F2"/>
      </right>
      <top/>
      <bottom/>
      <diagonal/>
    </border>
    <border>
      <left style="thin">
        <color rgb="FFD9E1F2"/>
      </left>
      <right style="thin">
        <color rgb="FFD9E1F2"/>
      </right>
      <top/>
      <bottom style="thin">
        <color rgb="FFD9E1F2"/>
      </bottom>
      <diagonal/>
    </border>
    <border>
      <left style="thin">
        <color rgb="FFD9E1F2"/>
      </left>
      <right style="thin">
        <color rgb="FFD9E1F2"/>
      </right>
      <top style="medium">
        <color rgb="FF7F8C8D"/>
      </top>
      <bottom style="thin">
        <color rgb="FFD9E1F2"/>
      </bottom>
      <diagonal/>
    </border>
    <border>
      <left style="thin">
        <color rgb="FFD9E1F2"/>
      </left>
      <right style="thin">
        <color rgb="FFD9E1F2"/>
      </right>
      <top style="medium">
        <color rgb="FF0B5168"/>
      </top>
      <bottom style="thin">
        <color rgb="FFD9E1F2"/>
      </bottom>
      <diagonal/>
    </border>
    <border>
      <left style="thin">
        <color rgb="FFD9E1F2"/>
      </left>
      <right style="thin">
        <color rgb="FFD9E1F2"/>
      </right>
      <top style="medium">
        <color rgb="FF47A9D4"/>
      </top>
      <bottom style="thin">
        <color rgb="FFD9E1F2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3" fillId="0" borderId="0" xfId="0" applyFont="1"/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0" xfId="0" applyFont="1"/>
    <xf numFmtId="0" fontId="8" fillId="7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9" borderId="3" xfId="0" applyFill="1" applyBorder="1" applyAlignment="1">
      <alignment horizontal="center" vertical="center" wrapText="1"/>
    </xf>
    <xf numFmtId="0" fontId="0" fillId="10" borderId="3" xfId="0" applyFill="1" applyBorder="1" applyAlignment="1">
      <alignment vertical="center" wrapText="1"/>
    </xf>
    <xf numFmtId="164" fontId="0" fillId="10" borderId="3" xfId="0" applyNumberFormat="1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12" fillId="11" borderId="3" xfId="0" applyFont="1" applyFill="1" applyBorder="1" applyAlignment="1">
      <alignment vertical="center" wrapText="1"/>
    </xf>
    <xf numFmtId="0" fontId="13" fillId="11" borderId="4" xfId="0" applyFont="1" applyFill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8" xfId="0" applyBorder="1" applyAlignment="1">
      <alignment vertical="center" wrapText="1"/>
    </xf>
    <xf numFmtId="0" fontId="15" fillId="0" borderId="8" xfId="0" applyFont="1" applyBorder="1" applyAlignment="1">
      <alignment horizontal="center" vertical="center" wrapText="1"/>
    </xf>
    <xf numFmtId="0" fontId="0" fillId="9" borderId="8" xfId="0" applyFill="1" applyBorder="1" applyAlignment="1">
      <alignment vertical="center" wrapText="1"/>
    </xf>
    <xf numFmtId="0" fontId="0" fillId="10" borderId="8" xfId="0" applyFill="1" applyBorder="1" applyAlignment="1">
      <alignment vertical="center" wrapText="1"/>
    </xf>
    <xf numFmtId="164" fontId="0" fillId="10" borderId="8" xfId="0" applyNumberForma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9" borderId="7" xfId="0" applyFill="1" applyBorder="1" applyAlignment="1">
      <alignment vertical="center" wrapText="1"/>
    </xf>
    <xf numFmtId="0" fontId="15" fillId="0" borderId="7" xfId="0" applyFont="1" applyBorder="1" applyAlignment="1">
      <alignment horizontal="center" vertical="center" wrapText="1"/>
    </xf>
    <xf numFmtId="0" fontId="0" fillId="10" borderId="7" xfId="0" applyFill="1" applyBorder="1" applyAlignment="1">
      <alignment vertical="center" wrapText="1"/>
    </xf>
    <xf numFmtId="164" fontId="0" fillId="10" borderId="7" xfId="0" applyNumberForma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9" borderId="9" xfId="0" applyFill="1" applyBorder="1" applyAlignment="1">
      <alignment vertical="center" wrapText="1"/>
    </xf>
    <xf numFmtId="0" fontId="0" fillId="10" borderId="9" xfId="0" applyFill="1" applyBorder="1" applyAlignment="1">
      <alignment vertical="center" wrapText="1"/>
    </xf>
    <xf numFmtId="164" fontId="0" fillId="10" borderId="9" xfId="0" applyNumberFormat="1" applyFill="1" applyBorder="1" applyAlignment="1">
      <alignment vertical="center" wrapText="1"/>
    </xf>
    <xf numFmtId="0" fontId="5" fillId="5" borderId="0" xfId="0" applyFont="1" applyFill="1" applyAlignment="1">
      <alignment horizontal="center" vertical="center"/>
    </xf>
    <xf numFmtId="0" fontId="0" fillId="0" borderId="0" xfId="0"/>
    <xf numFmtId="0" fontId="17" fillId="14" borderId="8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16" fillId="12" borderId="8" xfId="0" applyFont="1" applyFill="1" applyBorder="1" applyAlignment="1">
      <alignment horizontal="center" vertical="center" wrapText="1"/>
    </xf>
    <xf numFmtId="0" fontId="16" fillId="13" borderId="9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/>
    </xf>
    <xf numFmtId="0" fontId="17" fillId="14" borderId="7" xfId="0" applyFont="1" applyFill="1" applyBorder="1" applyAlignment="1">
      <alignment horizontal="center" vertical="center" wrapText="1"/>
    </xf>
    <xf numFmtId="0" fontId="18" fillId="14" borderId="7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vertical="center" wrapText="1"/>
    </xf>
    <xf numFmtId="0" fontId="18" fillId="14" borderId="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2">
    <dxf>
      <font>
        <color rgb="FF008000"/>
      </font>
    </dxf>
    <dxf>
      <font>
        <color rgb="FFC0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2"/>
  <sheetViews>
    <sheetView showGridLines="0" tabSelected="1" zoomScale="60" zoomScaleNormal="60" workbookViewId="0">
      <pane xSplit="5" ySplit="5" topLeftCell="F6" activePane="bottomRight" state="frozen"/>
      <selection pane="topRight"/>
      <selection pane="bottomLeft"/>
      <selection pane="bottomRight" sqref="A1:Y1"/>
    </sheetView>
  </sheetViews>
  <sheetFormatPr defaultRowHeight="14.5" x14ac:dyDescent="0.35"/>
  <cols>
    <col min="1" max="1" width="24" customWidth="1"/>
    <col min="2" max="2" width="32" customWidth="1"/>
    <col min="3" max="3" width="43" customWidth="1"/>
    <col min="4" max="4" width="20" customWidth="1"/>
    <col min="5" max="5" width="32" customWidth="1"/>
    <col min="6" max="17" width="11" customWidth="1"/>
    <col min="18" max="18" width="20" customWidth="1"/>
    <col min="19" max="20" width="18" customWidth="1"/>
    <col min="21" max="21" width="20" customWidth="1"/>
    <col min="22" max="23" width="34" customWidth="1"/>
    <col min="24" max="24" width="16" customWidth="1"/>
    <col min="25" max="25" width="12" customWidth="1"/>
  </cols>
  <sheetData>
    <row r="1" spans="1:25" ht="36" customHeight="1" x14ac:dyDescent="0.3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5" ht="32" customHeight="1" x14ac:dyDescent="0.35">
      <c r="A2" s="4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x14ac:dyDescent="0.35">
      <c r="A3" s="10" t="s">
        <v>2</v>
      </c>
      <c r="D3" s="10" t="s">
        <v>3</v>
      </c>
      <c r="H3" s="10" t="s">
        <v>4</v>
      </c>
      <c r="K3" s="10" t="s">
        <v>5</v>
      </c>
      <c r="L3" t="s">
        <v>6</v>
      </c>
    </row>
    <row r="5" spans="1:25" ht="44" customHeight="1" x14ac:dyDescent="0.3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  <c r="O5" s="12" t="s">
        <v>21</v>
      </c>
      <c r="P5" s="12" t="s">
        <v>22</v>
      </c>
      <c r="Q5" s="12" t="s">
        <v>23</v>
      </c>
      <c r="R5" s="13" t="s">
        <v>24</v>
      </c>
      <c r="S5" s="13" t="s">
        <v>25</v>
      </c>
      <c r="T5" s="13" t="s">
        <v>26</v>
      </c>
      <c r="U5" s="13" t="s">
        <v>27</v>
      </c>
      <c r="V5" s="13" t="s">
        <v>28</v>
      </c>
      <c r="W5" s="13" t="s">
        <v>29</v>
      </c>
      <c r="X5" s="13" t="s">
        <v>30</v>
      </c>
      <c r="Y5" s="13" t="s">
        <v>31</v>
      </c>
    </row>
    <row r="6" spans="1:25" ht="44" customHeight="1" x14ac:dyDescent="0.35">
      <c r="A6" s="44" t="s">
        <v>32</v>
      </c>
      <c r="B6" s="41" t="s">
        <v>33</v>
      </c>
      <c r="C6" s="23" t="s">
        <v>34</v>
      </c>
      <c r="D6" s="23" t="s">
        <v>35</v>
      </c>
      <c r="E6" s="23" t="s">
        <v>36</v>
      </c>
      <c r="F6" s="24" t="s">
        <v>37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6" t="s">
        <v>38</v>
      </c>
      <c r="S6" s="27">
        <v>3000</v>
      </c>
      <c r="T6" s="27">
        <v>0</v>
      </c>
      <c r="U6" s="27">
        <f t="shared" ref="U6:U29" si="0">IF(COUNTA(S6:T6)=0,"",T6-S6)</f>
        <v>-3000</v>
      </c>
      <c r="V6" s="26" t="s">
        <v>39</v>
      </c>
      <c r="W6" s="26" t="s">
        <v>40</v>
      </c>
      <c r="X6" s="26" t="s">
        <v>41</v>
      </c>
      <c r="Y6" s="26" t="s">
        <v>42</v>
      </c>
    </row>
    <row r="7" spans="1:25" ht="44" customHeight="1" x14ac:dyDescent="0.35">
      <c r="A7" s="42"/>
      <c r="B7" s="42"/>
      <c r="C7" s="14" t="s">
        <v>43</v>
      </c>
      <c r="D7" s="14" t="s">
        <v>44</v>
      </c>
      <c r="E7" s="14" t="s">
        <v>45</v>
      </c>
      <c r="F7" s="18"/>
      <c r="G7" s="28" t="s">
        <v>46</v>
      </c>
      <c r="H7" s="19" t="s">
        <v>47</v>
      </c>
      <c r="I7" s="18"/>
      <c r="J7" s="18"/>
      <c r="K7" s="18"/>
      <c r="L7" s="18"/>
      <c r="M7" s="18"/>
      <c r="N7" s="18"/>
      <c r="O7" s="18"/>
      <c r="P7" s="18"/>
      <c r="Q7" s="18"/>
      <c r="R7" s="16" t="s">
        <v>48</v>
      </c>
      <c r="S7" s="17">
        <v>25000</v>
      </c>
      <c r="T7" s="17">
        <v>10000</v>
      </c>
      <c r="U7" s="17">
        <f t="shared" si="0"/>
        <v>-15000</v>
      </c>
      <c r="V7" s="16" t="s">
        <v>49</v>
      </c>
      <c r="W7" s="16" t="s">
        <v>50</v>
      </c>
      <c r="X7" s="16" t="s">
        <v>41</v>
      </c>
      <c r="Y7" s="16" t="s">
        <v>42</v>
      </c>
    </row>
    <row r="8" spans="1:25" ht="44" customHeight="1" x14ac:dyDescent="0.35">
      <c r="A8" s="42"/>
      <c r="B8" s="42"/>
      <c r="C8" s="14" t="s">
        <v>51</v>
      </c>
      <c r="D8" s="14" t="s">
        <v>52</v>
      </c>
      <c r="E8" s="14" t="s">
        <v>53</v>
      </c>
      <c r="F8" s="18"/>
      <c r="G8" s="18"/>
      <c r="H8" s="18"/>
      <c r="I8" s="28" t="s">
        <v>54</v>
      </c>
      <c r="J8" s="18"/>
      <c r="K8" s="18"/>
      <c r="L8" s="18"/>
      <c r="M8" s="18"/>
      <c r="N8" s="18"/>
      <c r="O8" s="18"/>
      <c r="P8" s="18"/>
      <c r="Q8" s="18"/>
      <c r="R8" s="16" t="s">
        <v>38</v>
      </c>
      <c r="S8" s="17">
        <v>5000</v>
      </c>
      <c r="T8" s="17">
        <v>0</v>
      </c>
      <c r="U8" s="17">
        <f t="shared" si="0"/>
        <v>-5000</v>
      </c>
      <c r="V8" s="16" t="s">
        <v>55</v>
      </c>
      <c r="W8" s="16" t="s">
        <v>56</v>
      </c>
      <c r="X8" s="16" t="s">
        <v>57</v>
      </c>
      <c r="Y8" s="16" t="s">
        <v>42</v>
      </c>
    </row>
    <row r="9" spans="1:25" ht="44" customHeight="1" x14ac:dyDescent="0.35">
      <c r="A9" s="42"/>
      <c r="B9" s="43"/>
      <c r="C9" s="14" t="s">
        <v>58</v>
      </c>
      <c r="D9" s="14" t="s">
        <v>59</v>
      </c>
      <c r="E9" s="14" t="s">
        <v>60</v>
      </c>
      <c r="F9" s="18"/>
      <c r="G9" s="18"/>
      <c r="H9" s="18"/>
      <c r="I9" s="18"/>
      <c r="J9" s="28" t="s">
        <v>61</v>
      </c>
      <c r="K9" s="28" t="s">
        <v>61</v>
      </c>
      <c r="L9" s="19" t="s">
        <v>62</v>
      </c>
      <c r="M9" s="18"/>
      <c r="N9" s="18"/>
      <c r="O9" s="18"/>
      <c r="P9" s="18"/>
      <c r="Q9" s="18"/>
      <c r="R9" s="16" t="s">
        <v>48</v>
      </c>
      <c r="S9" s="17">
        <v>60000</v>
      </c>
      <c r="T9" s="17">
        <v>30000</v>
      </c>
      <c r="U9" s="17">
        <f t="shared" si="0"/>
        <v>-30000</v>
      </c>
      <c r="V9" s="16" t="s">
        <v>63</v>
      </c>
      <c r="W9" s="16" t="s">
        <v>64</v>
      </c>
      <c r="X9" s="16" t="s">
        <v>65</v>
      </c>
      <c r="Y9" s="16" t="s">
        <v>42</v>
      </c>
    </row>
    <row r="10" spans="1:25" ht="44" customHeight="1" x14ac:dyDescent="0.35">
      <c r="A10" s="42"/>
      <c r="B10" s="47" t="s">
        <v>66</v>
      </c>
      <c r="C10" s="29" t="s">
        <v>67</v>
      </c>
      <c r="D10" s="29" t="s">
        <v>68</v>
      </c>
      <c r="E10" s="29" t="s">
        <v>69</v>
      </c>
      <c r="F10" s="30"/>
      <c r="G10" s="31" t="s">
        <v>70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2" t="s">
        <v>71</v>
      </c>
      <c r="S10" s="33">
        <v>7000</v>
      </c>
      <c r="T10" s="33">
        <v>0</v>
      </c>
      <c r="U10" s="33">
        <f t="shared" si="0"/>
        <v>-7000</v>
      </c>
      <c r="V10" s="32" t="s">
        <v>72</v>
      </c>
      <c r="W10" s="32" t="s">
        <v>73</v>
      </c>
      <c r="X10" s="32" t="s">
        <v>41</v>
      </c>
      <c r="Y10" s="32" t="s">
        <v>42</v>
      </c>
    </row>
    <row r="11" spans="1:25" ht="44" customHeight="1" x14ac:dyDescent="0.35">
      <c r="A11" s="42"/>
      <c r="B11" s="42"/>
      <c r="C11" s="14" t="s">
        <v>74</v>
      </c>
      <c r="D11" s="14" t="s">
        <v>75</v>
      </c>
      <c r="E11" s="14" t="s">
        <v>76</v>
      </c>
      <c r="F11" s="18"/>
      <c r="G11" s="18"/>
      <c r="H11" s="28" t="s">
        <v>77</v>
      </c>
      <c r="I11" s="28" t="s">
        <v>77</v>
      </c>
      <c r="J11" s="18"/>
      <c r="K11" s="18"/>
      <c r="L11" s="18"/>
      <c r="M11" s="18"/>
      <c r="N11" s="18"/>
      <c r="O11" s="18"/>
      <c r="P11" s="18"/>
      <c r="Q11" s="18"/>
      <c r="R11" s="16" t="s">
        <v>78</v>
      </c>
      <c r="S11" s="17">
        <v>40000</v>
      </c>
      <c r="T11" s="17">
        <v>0</v>
      </c>
      <c r="U11" s="17">
        <f t="shared" si="0"/>
        <v>-40000</v>
      </c>
      <c r="V11" s="16" t="s">
        <v>79</v>
      </c>
      <c r="W11" s="16" t="s">
        <v>80</v>
      </c>
      <c r="X11" s="16" t="s">
        <v>81</v>
      </c>
      <c r="Y11" s="16" t="s">
        <v>42</v>
      </c>
    </row>
    <row r="12" spans="1:25" ht="44" customHeight="1" x14ac:dyDescent="0.35">
      <c r="A12" s="42"/>
      <c r="B12" s="42"/>
      <c r="C12" s="14" t="s">
        <v>82</v>
      </c>
      <c r="D12" s="14" t="s">
        <v>83</v>
      </c>
      <c r="E12" s="14" t="s">
        <v>84</v>
      </c>
      <c r="F12" s="18"/>
      <c r="G12" s="18"/>
      <c r="H12" s="18"/>
      <c r="I12" s="18"/>
      <c r="J12" s="28" t="s">
        <v>85</v>
      </c>
      <c r="K12" s="19" t="s">
        <v>86</v>
      </c>
      <c r="L12" s="18"/>
      <c r="M12" s="18"/>
      <c r="N12" s="18"/>
      <c r="O12" s="18"/>
      <c r="P12" s="18"/>
      <c r="Q12" s="18"/>
      <c r="R12" s="16" t="s">
        <v>48</v>
      </c>
      <c r="S12" s="17">
        <v>18000</v>
      </c>
      <c r="T12" s="17">
        <v>15000</v>
      </c>
      <c r="U12" s="17">
        <f t="shared" si="0"/>
        <v>-3000</v>
      </c>
      <c r="V12" s="16" t="s">
        <v>87</v>
      </c>
      <c r="W12" s="16" t="s">
        <v>88</v>
      </c>
      <c r="X12" s="16" t="s">
        <v>57</v>
      </c>
      <c r="Y12" s="16" t="s">
        <v>42</v>
      </c>
    </row>
    <row r="13" spans="1:25" ht="44" customHeight="1" x14ac:dyDescent="0.35">
      <c r="A13" s="42"/>
      <c r="B13" s="43"/>
      <c r="C13" s="14" t="s">
        <v>89</v>
      </c>
      <c r="D13" s="14" t="s">
        <v>90</v>
      </c>
      <c r="E13" s="14" t="s">
        <v>91</v>
      </c>
      <c r="F13" s="18"/>
      <c r="G13" s="18"/>
      <c r="H13" s="18"/>
      <c r="I13" s="18"/>
      <c r="J13" s="18"/>
      <c r="K13" s="18"/>
      <c r="L13" s="19" t="s">
        <v>92</v>
      </c>
      <c r="M13" s="18"/>
      <c r="N13" s="18"/>
      <c r="O13" s="18"/>
      <c r="P13" s="18"/>
      <c r="Q13" s="18"/>
      <c r="R13" s="16" t="s">
        <v>93</v>
      </c>
      <c r="S13" s="17">
        <v>6000</v>
      </c>
      <c r="T13" s="17">
        <v>0</v>
      </c>
      <c r="U13" s="17">
        <f t="shared" si="0"/>
        <v>-6000</v>
      </c>
      <c r="V13" s="16" t="s">
        <v>94</v>
      </c>
      <c r="W13" s="16" t="s">
        <v>95</v>
      </c>
      <c r="X13" s="16" t="s">
        <v>65</v>
      </c>
      <c r="Y13" s="16" t="s">
        <v>96</v>
      </c>
    </row>
    <row r="14" spans="1:25" ht="44" customHeight="1" x14ac:dyDescent="0.35">
      <c r="A14" s="42"/>
      <c r="B14" s="47" t="s">
        <v>97</v>
      </c>
      <c r="C14" s="29" t="s">
        <v>98</v>
      </c>
      <c r="D14" s="29" t="s">
        <v>99</v>
      </c>
      <c r="E14" s="29" t="s">
        <v>100</v>
      </c>
      <c r="F14" s="30"/>
      <c r="G14" s="30"/>
      <c r="H14" s="30"/>
      <c r="I14" s="31" t="s">
        <v>101</v>
      </c>
      <c r="J14" s="30"/>
      <c r="K14" s="30"/>
      <c r="L14" s="30"/>
      <c r="M14" s="30"/>
      <c r="N14" s="30"/>
      <c r="O14" s="30"/>
      <c r="P14" s="30"/>
      <c r="Q14" s="30"/>
      <c r="R14" s="32" t="s">
        <v>38</v>
      </c>
      <c r="S14" s="33">
        <v>5000</v>
      </c>
      <c r="T14" s="33">
        <v>0</v>
      </c>
      <c r="U14" s="33">
        <f t="shared" si="0"/>
        <v>-5000</v>
      </c>
      <c r="V14" s="32" t="s">
        <v>102</v>
      </c>
      <c r="W14" s="32" t="s">
        <v>103</v>
      </c>
      <c r="X14" s="32" t="s">
        <v>57</v>
      </c>
      <c r="Y14" s="32" t="s">
        <v>42</v>
      </c>
    </row>
    <row r="15" spans="1:25" ht="44" customHeight="1" x14ac:dyDescent="0.35">
      <c r="A15" s="42"/>
      <c r="B15" s="42"/>
      <c r="C15" s="14" t="s">
        <v>104</v>
      </c>
      <c r="D15" s="14" t="s">
        <v>105</v>
      </c>
      <c r="E15" s="14" t="s">
        <v>106</v>
      </c>
      <c r="F15" s="18"/>
      <c r="G15" s="18"/>
      <c r="H15" s="18"/>
      <c r="I15" s="18"/>
      <c r="J15" s="28" t="s">
        <v>107</v>
      </c>
      <c r="K15" s="28" t="s">
        <v>107</v>
      </c>
      <c r="L15" s="28" t="s">
        <v>107</v>
      </c>
      <c r="M15" s="18"/>
      <c r="N15" s="18"/>
      <c r="O15" s="18"/>
      <c r="P15" s="18"/>
      <c r="Q15" s="18"/>
      <c r="R15" s="16" t="s">
        <v>71</v>
      </c>
      <c r="S15" s="17">
        <v>35000</v>
      </c>
      <c r="T15" s="17">
        <v>20000</v>
      </c>
      <c r="U15" s="17">
        <f t="shared" si="0"/>
        <v>-15000</v>
      </c>
      <c r="V15" s="16" t="s">
        <v>108</v>
      </c>
      <c r="W15" s="16" t="s">
        <v>109</v>
      </c>
      <c r="X15" s="16" t="s">
        <v>65</v>
      </c>
      <c r="Y15" s="16" t="s">
        <v>42</v>
      </c>
    </row>
    <row r="16" spans="1:25" ht="44" customHeight="1" x14ac:dyDescent="0.35">
      <c r="A16" s="42"/>
      <c r="B16" s="42"/>
      <c r="C16" s="14" t="s">
        <v>110</v>
      </c>
      <c r="D16" s="14" t="s">
        <v>111</v>
      </c>
      <c r="E16" s="14" t="s">
        <v>112</v>
      </c>
      <c r="F16" s="18"/>
      <c r="G16" s="18"/>
      <c r="H16" s="18"/>
      <c r="I16" s="18"/>
      <c r="J16" s="18"/>
      <c r="K16" s="18"/>
      <c r="L16" s="18"/>
      <c r="M16" s="28" t="s">
        <v>113</v>
      </c>
      <c r="N16" s="28" t="s">
        <v>113</v>
      </c>
      <c r="O16" s="18"/>
      <c r="P16" s="18"/>
      <c r="Q16" s="18"/>
      <c r="R16" s="16" t="s">
        <v>48</v>
      </c>
      <c r="S16" s="17">
        <v>12000</v>
      </c>
      <c r="T16" s="17">
        <v>10000</v>
      </c>
      <c r="U16" s="17">
        <f t="shared" si="0"/>
        <v>-2000</v>
      </c>
      <c r="V16" s="16" t="s">
        <v>114</v>
      </c>
      <c r="W16" s="16" t="s">
        <v>115</v>
      </c>
      <c r="X16" s="16" t="s">
        <v>65</v>
      </c>
      <c r="Y16" s="16" t="s">
        <v>96</v>
      </c>
    </row>
    <row r="17" spans="1:25" ht="44" customHeight="1" x14ac:dyDescent="0.35">
      <c r="A17" s="43"/>
      <c r="B17" s="43"/>
      <c r="C17" s="14" t="s">
        <v>116</v>
      </c>
      <c r="D17" s="14" t="s">
        <v>99</v>
      </c>
      <c r="E17" s="14" t="s">
        <v>117</v>
      </c>
      <c r="F17" s="18"/>
      <c r="G17" s="18"/>
      <c r="H17" s="18"/>
      <c r="I17" s="18"/>
      <c r="J17" s="18"/>
      <c r="K17" s="18"/>
      <c r="L17" s="18"/>
      <c r="M17" s="18"/>
      <c r="N17" s="18"/>
      <c r="O17" s="19" t="s">
        <v>118</v>
      </c>
      <c r="P17" s="18"/>
      <c r="Q17" s="18"/>
      <c r="R17" s="16" t="s">
        <v>38</v>
      </c>
      <c r="S17" s="17">
        <v>5000</v>
      </c>
      <c r="T17" s="17">
        <v>25000</v>
      </c>
      <c r="U17" s="17">
        <f t="shared" si="0"/>
        <v>20000</v>
      </c>
      <c r="V17" s="16" t="s">
        <v>119</v>
      </c>
      <c r="W17" s="16" t="s">
        <v>120</v>
      </c>
      <c r="X17" s="16" t="s">
        <v>65</v>
      </c>
      <c r="Y17" s="16" t="s">
        <v>42</v>
      </c>
    </row>
    <row r="18" spans="1:25" ht="44" customHeight="1" x14ac:dyDescent="0.35">
      <c r="A18" s="45" t="s">
        <v>121</v>
      </c>
      <c r="B18" s="50" t="s">
        <v>122</v>
      </c>
      <c r="C18" s="34" t="s">
        <v>123</v>
      </c>
      <c r="D18" s="34" t="s">
        <v>124</v>
      </c>
      <c r="E18" s="34" t="s">
        <v>125</v>
      </c>
      <c r="F18" s="35" t="s">
        <v>101</v>
      </c>
      <c r="G18" s="35" t="s">
        <v>101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7" t="s">
        <v>38</v>
      </c>
      <c r="S18" s="38">
        <v>6000</v>
      </c>
      <c r="T18" s="38">
        <v>0</v>
      </c>
      <c r="U18" s="38">
        <f t="shared" si="0"/>
        <v>-6000</v>
      </c>
      <c r="V18" s="37" t="s">
        <v>126</v>
      </c>
      <c r="W18" s="37" t="s">
        <v>127</v>
      </c>
      <c r="X18" s="37" t="s">
        <v>41</v>
      </c>
      <c r="Y18" s="37" t="s">
        <v>42</v>
      </c>
    </row>
    <row r="19" spans="1:25" ht="44" customHeight="1" x14ac:dyDescent="0.35">
      <c r="A19" s="42"/>
      <c r="B19" s="42"/>
      <c r="C19" s="14" t="s">
        <v>128</v>
      </c>
      <c r="D19" s="14" t="s">
        <v>129</v>
      </c>
      <c r="E19" s="14" t="s">
        <v>130</v>
      </c>
      <c r="F19" s="18"/>
      <c r="G19" s="18"/>
      <c r="H19" s="28" t="s">
        <v>131</v>
      </c>
      <c r="I19" s="28" t="s">
        <v>131</v>
      </c>
      <c r="J19" s="28" t="s">
        <v>131</v>
      </c>
      <c r="K19" s="18"/>
      <c r="L19" s="18"/>
      <c r="M19" s="18"/>
      <c r="N19" s="18"/>
      <c r="O19" s="18"/>
      <c r="P19" s="18"/>
      <c r="Q19" s="18"/>
      <c r="R19" s="16" t="s">
        <v>48</v>
      </c>
      <c r="S19" s="17">
        <v>30000</v>
      </c>
      <c r="T19" s="17">
        <v>18000</v>
      </c>
      <c r="U19" s="17">
        <f t="shared" si="0"/>
        <v>-12000</v>
      </c>
      <c r="V19" s="16" t="s">
        <v>132</v>
      </c>
      <c r="W19" s="16" t="s">
        <v>133</v>
      </c>
      <c r="X19" s="16" t="s">
        <v>81</v>
      </c>
      <c r="Y19" s="16" t="s">
        <v>42</v>
      </c>
    </row>
    <row r="20" spans="1:25" ht="44" customHeight="1" x14ac:dyDescent="0.35">
      <c r="A20" s="42"/>
      <c r="B20" s="42"/>
      <c r="C20" s="14" t="s">
        <v>134</v>
      </c>
      <c r="D20" s="14" t="s">
        <v>135</v>
      </c>
      <c r="E20" s="14" t="s">
        <v>136</v>
      </c>
      <c r="F20" s="18"/>
      <c r="G20" s="18"/>
      <c r="H20" s="18"/>
      <c r="I20" s="18"/>
      <c r="J20" s="18"/>
      <c r="K20" s="28" t="s">
        <v>137</v>
      </c>
      <c r="L20" s="28" t="s">
        <v>137</v>
      </c>
      <c r="M20" s="19" t="s">
        <v>138</v>
      </c>
      <c r="N20" s="18"/>
      <c r="O20" s="18"/>
      <c r="P20" s="18"/>
      <c r="Q20" s="18"/>
      <c r="R20" s="16" t="s">
        <v>71</v>
      </c>
      <c r="S20" s="17">
        <v>15000</v>
      </c>
      <c r="T20" s="17">
        <v>12000</v>
      </c>
      <c r="U20" s="17">
        <f t="shared" si="0"/>
        <v>-3000</v>
      </c>
      <c r="V20" s="16" t="s">
        <v>139</v>
      </c>
      <c r="W20" s="16" t="s">
        <v>140</v>
      </c>
      <c r="X20" s="16" t="s">
        <v>57</v>
      </c>
      <c r="Y20" s="16" t="s">
        <v>42</v>
      </c>
    </row>
    <row r="21" spans="1:25" ht="44" customHeight="1" x14ac:dyDescent="0.35">
      <c r="A21" s="42"/>
      <c r="B21" s="43"/>
      <c r="C21" s="14" t="s">
        <v>141</v>
      </c>
      <c r="D21" s="14" t="s">
        <v>142</v>
      </c>
      <c r="E21" s="14" t="s">
        <v>143</v>
      </c>
      <c r="F21" s="18"/>
      <c r="G21" s="18"/>
      <c r="H21" s="18"/>
      <c r="I21" s="18"/>
      <c r="J21" s="18"/>
      <c r="K21" s="18"/>
      <c r="L21" s="18"/>
      <c r="M21" s="18"/>
      <c r="N21" s="19" t="s">
        <v>144</v>
      </c>
      <c r="O21" s="18"/>
      <c r="P21" s="18"/>
      <c r="Q21" s="18"/>
      <c r="R21" s="16" t="s">
        <v>93</v>
      </c>
      <c r="S21" s="17">
        <v>8000</v>
      </c>
      <c r="T21" s="17">
        <v>25000</v>
      </c>
      <c r="U21" s="17">
        <f t="shared" si="0"/>
        <v>17000</v>
      </c>
      <c r="V21" s="16" t="s">
        <v>145</v>
      </c>
      <c r="W21" s="16" t="s">
        <v>146</v>
      </c>
      <c r="X21" s="16" t="s">
        <v>65</v>
      </c>
      <c r="Y21" s="16" t="s">
        <v>42</v>
      </c>
    </row>
    <row r="22" spans="1:25" ht="44" customHeight="1" x14ac:dyDescent="0.35">
      <c r="A22" s="42"/>
      <c r="B22" s="48" t="s">
        <v>147</v>
      </c>
      <c r="C22" s="29" t="s">
        <v>148</v>
      </c>
      <c r="D22" s="29" t="s">
        <v>149</v>
      </c>
      <c r="E22" s="29" t="s">
        <v>150</v>
      </c>
      <c r="F22" s="30"/>
      <c r="G22" s="31" t="s">
        <v>151</v>
      </c>
      <c r="H22" s="31" t="s">
        <v>151</v>
      </c>
      <c r="I22" s="31" t="s">
        <v>151</v>
      </c>
      <c r="J22" s="30"/>
      <c r="K22" s="30"/>
      <c r="L22" s="30"/>
      <c r="M22" s="30"/>
      <c r="N22" s="30"/>
      <c r="O22" s="30"/>
      <c r="P22" s="30"/>
      <c r="Q22" s="30"/>
      <c r="R22" s="32" t="s">
        <v>71</v>
      </c>
      <c r="S22" s="33">
        <v>20000</v>
      </c>
      <c r="T22" s="33">
        <v>0</v>
      </c>
      <c r="U22" s="33">
        <f t="shared" si="0"/>
        <v>-20000</v>
      </c>
      <c r="V22" s="32" t="s">
        <v>152</v>
      </c>
      <c r="W22" s="32" t="s">
        <v>153</v>
      </c>
      <c r="X22" s="32" t="s">
        <v>81</v>
      </c>
      <c r="Y22" s="32" t="s">
        <v>42</v>
      </c>
    </row>
    <row r="23" spans="1:25" ht="44" customHeight="1" x14ac:dyDescent="0.35">
      <c r="A23" s="42"/>
      <c r="B23" s="42"/>
      <c r="C23" s="14" t="s">
        <v>154</v>
      </c>
      <c r="D23" s="14" t="s">
        <v>155</v>
      </c>
      <c r="E23" s="14" t="s">
        <v>156</v>
      </c>
      <c r="F23" s="18"/>
      <c r="G23" s="18"/>
      <c r="H23" s="18"/>
      <c r="I23" s="18"/>
      <c r="J23" s="28" t="s">
        <v>157</v>
      </c>
      <c r="K23" s="28" t="s">
        <v>157</v>
      </c>
      <c r="L23" s="28" t="s">
        <v>157</v>
      </c>
      <c r="M23" s="18"/>
      <c r="N23" s="18"/>
      <c r="O23" s="18"/>
      <c r="P23" s="18"/>
      <c r="Q23" s="18"/>
      <c r="R23" s="16" t="s">
        <v>48</v>
      </c>
      <c r="S23" s="17">
        <v>30000</v>
      </c>
      <c r="T23" s="17">
        <v>20000</v>
      </c>
      <c r="U23" s="17">
        <f t="shared" si="0"/>
        <v>-10000</v>
      </c>
      <c r="V23" s="16" t="s">
        <v>158</v>
      </c>
      <c r="W23" s="16" t="s">
        <v>159</v>
      </c>
      <c r="X23" s="16" t="s">
        <v>65</v>
      </c>
      <c r="Y23" s="16" t="s">
        <v>42</v>
      </c>
    </row>
    <row r="24" spans="1:25" ht="44" customHeight="1" x14ac:dyDescent="0.35">
      <c r="A24" s="42"/>
      <c r="B24" s="42"/>
      <c r="C24" s="14" t="s">
        <v>160</v>
      </c>
      <c r="D24" s="14" t="s">
        <v>161</v>
      </c>
      <c r="E24" s="14" t="s">
        <v>162</v>
      </c>
      <c r="F24" s="18"/>
      <c r="G24" s="18"/>
      <c r="H24" s="18"/>
      <c r="I24" s="18"/>
      <c r="J24" s="18"/>
      <c r="K24" s="18"/>
      <c r="L24" s="18"/>
      <c r="M24" s="28" t="s">
        <v>163</v>
      </c>
      <c r="N24" s="28" t="s">
        <v>163</v>
      </c>
      <c r="O24" s="18"/>
      <c r="P24" s="18"/>
      <c r="Q24" s="18"/>
      <c r="R24" s="16" t="s">
        <v>48</v>
      </c>
      <c r="S24" s="17">
        <v>18000</v>
      </c>
      <c r="T24" s="17">
        <v>10000</v>
      </c>
      <c r="U24" s="17">
        <f t="shared" si="0"/>
        <v>-8000</v>
      </c>
      <c r="V24" s="16" t="s">
        <v>164</v>
      </c>
      <c r="W24" s="16" t="s">
        <v>165</v>
      </c>
      <c r="X24" s="16" t="s">
        <v>65</v>
      </c>
      <c r="Y24" s="16" t="s">
        <v>96</v>
      </c>
    </row>
    <row r="25" spans="1:25" ht="44" customHeight="1" x14ac:dyDescent="0.35">
      <c r="A25" s="42"/>
      <c r="B25" s="43"/>
      <c r="C25" s="14" t="s">
        <v>166</v>
      </c>
      <c r="D25" s="14" t="s">
        <v>124</v>
      </c>
      <c r="E25" s="14" t="s">
        <v>167</v>
      </c>
      <c r="F25" s="18"/>
      <c r="G25" s="18"/>
      <c r="H25" s="18"/>
      <c r="I25" s="18"/>
      <c r="J25" s="18"/>
      <c r="K25" s="18"/>
      <c r="L25" s="18"/>
      <c r="M25" s="18"/>
      <c r="N25" s="18"/>
      <c r="O25" s="28" t="s">
        <v>168</v>
      </c>
      <c r="P25" s="19" t="s">
        <v>169</v>
      </c>
      <c r="Q25" s="18"/>
      <c r="R25" s="16" t="s">
        <v>38</v>
      </c>
      <c r="S25" s="17">
        <v>10000</v>
      </c>
      <c r="T25" s="17">
        <v>30000</v>
      </c>
      <c r="U25" s="17">
        <f t="shared" si="0"/>
        <v>20000</v>
      </c>
      <c r="V25" s="16" t="s">
        <v>170</v>
      </c>
      <c r="W25" s="16" t="s">
        <v>171</v>
      </c>
      <c r="X25" s="16" t="s">
        <v>65</v>
      </c>
      <c r="Y25" s="16" t="s">
        <v>42</v>
      </c>
    </row>
    <row r="26" spans="1:25" ht="44" customHeight="1" x14ac:dyDescent="0.35">
      <c r="A26" s="42"/>
      <c r="B26" s="48" t="s">
        <v>172</v>
      </c>
      <c r="C26" s="29" t="s">
        <v>173</v>
      </c>
      <c r="D26" s="29" t="s">
        <v>174</v>
      </c>
      <c r="E26" s="29" t="s">
        <v>175</v>
      </c>
      <c r="F26" s="30"/>
      <c r="G26" s="30"/>
      <c r="H26" s="31" t="s">
        <v>176</v>
      </c>
      <c r="I26" s="30"/>
      <c r="J26" s="30"/>
      <c r="K26" s="30"/>
      <c r="L26" s="30"/>
      <c r="M26" s="30"/>
      <c r="N26" s="30"/>
      <c r="O26" s="30"/>
      <c r="P26" s="30"/>
      <c r="Q26" s="30"/>
      <c r="R26" s="32" t="s">
        <v>38</v>
      </c>
      <c r="S26" s="33">
        <v>5000</v>
      </c>
      <c r="T26" s="33">
        <v>0</v>
      </c>
      <c r="U26" s="33">
        <f t="shared" si="0"/>
        <v>-5000</v>
      </c>
      <c r="V26" s="32" t="s">
        <v>177</v>
      </c>
      <c r="W26" s="32" t="s">
        <v>178</v>
      </c>
      <c r="X26" s="32" t="s">
        <v>57</v>
      </c>
      <c r="Y26" s="32" t="s">
        <v>96</v>
      </c>
    </row>
    <row r="27" spans="1:25" ht="44" customHeight="1" x14ac:dyDescent="0.35">
      <c r="A27" s="42"/>
      <c r="B27" s="42"/>
      <c r="C27" s="14" t="s">
        <v>179</v>
      </c>
      <c r="D27" s="14" t="s">
        <v>180</v>
      </c>
      <c r="E27" s="14" t="s">
        <v>181</v>
      </c>
      <c r="F27" s="18"/>
      <c r="G27" s="18"/>
      <c r="H27" s="18"/>
      <c r="I27" s="28" t="s">
        <v>182</v>
      </c>
      <c r="J27" s="28" t="s">
        <v>182</v>
      </c>
      <c r="K27" s="18"/>
      <c r="L27" s="18"/>
      <c r="M27" s="18"/>
      <c r="N27" s="18"/>
      <c r="O27" s="18"/>
      <c r="P27" s="18"/>
      <c r="Q27" s="18"/>
      <c r="R27" s="16" t="s">
        <v>78</v>
      </c>
      <c r="S27" s="17">
        <v>45000</v>
      </c>
      <c r="T27" s="17">
        <v>0</v>
      </c>
      <c r="U27" s="17">
        <f t="shared" si="0"/>
        <v>-45000</v>
      </c>
      <c r="V27" s="16" t="s">
        <v>183</v>
      </c>
      <c r="W27" s="16" t="s">
        <v>184</v>
      </c>
      <c r="X27" s="16" t="s">
        <v>65</v>
      </c>
      <c r="Y27" s="16" t="s">
        <v>96</v>
      </c>
    </row>
    <row r="28" spans="1:25" ht="44" customHeight="1" x14ac:dyDescent="0.35">
      <c r="A28" s="42"/>
      <c r="B28" s="42"/>
      <c r="C28" s="14" t="s">
        <v>185</v>
      </c>
      <c r="D28" s="14" t="s">
        <v>135</v>
      </c>
      <c r="E28" s="14" t="s">
        <v>186</v>
      </c>
      <c r="F28" s="18"/>
      <c r="G28" s="18"/>
      <c r="H28" s="18"/>
      <c r="I28" s="18"/>
      <c r="J28" s="18"/>
      <c r="K28" s="28" t="s">
        <v>187</v>
      </c>
      <c r="L28" s="28" t="s">
        <v>187</v>
      </c>
      <c r="M28" s="28" t="s">
        <v>187</v>
      </c>
      <c r="N28" s="18"/>
      <c r="O28" s="18"/>
      <c r="P28" s="18"/>
      <c r="Q28" s="18"/>
      <c r="R28" s="16" t="s">
        <v>71</v>
      </c>
      <c r="S28" s="17">
        <v>18000</v>
      </c>
      <c r="T28" s="17">
        <v>12000</v>
      </c>
      <c r="U28" s="17">
        <f t="shared" si="0"/>
        <v>-6000</v>
      </c>
      <c r="V28" s="16" t="s">
        <v>188</v>
      </c>
      <c r="W28" s="16" t="s">
        <v>189</v>
      </c>
      <c r="X28" s="16" t="s">
        <v>65</v>
      </c>
      <c r="Y28" s="16" t="s">
        <v>96</v>
      </c>
    </row>
    <row r="29" spans="1:25" ht="44" customHeight="1" x14ac:dyDescent="0.35">
      <c r="A29" s="43"/>
      <c r="B29" s="43"/>
      <c r="C29" s="14" t="s">
        <v>190</v>
      </c>
      <c r="D29" s="14" t="s">
        <v>191</v>
      </c>
      <c r="E29" s="14" t="s">
        <v>192</v>
      </c>
      <c r="F29" s="18"/>
      <c r="G29" s="18"/>
      <c r="H29" s="18"/>
      <c r="I29" s="18"/>
      <c r="J29" s="18"/>
      <c r="K29" s="18"/>
      <c r="L29" s="18"/>
      <c r="M29" s="18"/>
      <c r="N29" s="19" t="s">
        <v>193</v>
      </c>
      <c r="O29" s="18"/>
      <c r="P29" s="18"/>
      <c r="Q29" s="18"/>
      <c r="R29" s="16" t="s">
        <v>38</v>
      </c>
      <c r="S29" s="17">
        <v>4000</v>
      </c>
      <c r="T29" s="17">
        <v>0</v>
      </c>
      <c r="U29" s="17">
        <f t="shared" si="0"/>
        <v>-4000</v>
      </c>
      <c r="V29" s="16" t="s">
        <v>194</v>
      </c>
      <c r="W29" s="16" t="s">
        <v>195</v>
      </c>
      <c r="X29" s="16" t="s">
        <v>65</v>
      </c>
      <c r="Y29" s="16" t="s">
        <v>42</v>
      </c>
    </row>
    <row r="30" spans="1:25" ht="25" customHeight="1" x14ac:dyDescent="0.35">
      <c r="A30" s="46" t="s">
        <v>196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 spans="1:25" ht="34" customHeight="1" x14ac:dyDescent="0.35">
      <c r="A31" s="14"/>
      <c r="B31" s="14"/>
      <c r="C31" s="14"/>
      <c r="D31" s="14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6"/>
      <c r="S31" s="17"/>
      <c r="T31" s="17"/>
      <c r="U31" s="17" t="str">
        <f t="shared" ref="U31:U42" si="1">IF(COUNTA(S31:T31)=0,"",T31-S31)</f>
        <v/>
      </c>
      <c r="V31" s="16"/>
      <c r="W31" s="16"/>
      <c r="X31" s="16"/>
      <c r="Y31" s="16"/>
    </row>
    <row r="32" spans="1:25" ht="34" customHeight="1" x14ac:dyDescent="0.35">
      <c r="A32" s="14"/>
      <c r="B32" s="14"/>
      <c r="C32" s="14"/>
      <c r="D32" s="14"/>
      <c r="E32" s="14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6"/>
      <c r="S32" s="17"/>
      <c r="T32" s="17"/>
      <c r="U32" s="17" t="str">
        <f t="shared" si="1"/>
        <v/>
      </c>
      <c r="V32" s="16"/>
      <c r="W32" s="16"/>
      <c r="X32" s="16"/>
      <c r="Y32" s="16"/>
    </row>
    <row r="33" spans="1:25" ht="34" customHeight="1" x14ac:dyDescent="0.35">
      <c r="A33" s="14"/>
      <c r="B33" s="14"/>
      <c r="C33" s="14"/>
      <c r="D33" s="14"/>
      <c r="E33" s="14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6"/>
      <c r="S33" s="17"/>
      <c r="T33" s="17"/>
      <c r="U33" s="17" t="str">
        <f t="shared" si="1"/>
        <v/>
      </c>
      <c r="V33" s="16"/>
      <c r="W33" s="16"/>
      <c r="X33" s="16"/>
      <c r="Y33" s="16"/>
    </row>
    <row r="34" spans="1:25" ht="34" customHeight="1" x14ac:dyDescent="0.35">
      <c r="A34" s="14"/>
      <c r="B34" s="14"/>
      <c r="C34" s="14"/>
      <c r="D34" s="14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6"/>
      <c r="S34" s="17"/>
      <c r="T34" s="17"/>
      <c r="U34" s="17" t="str">
        <f t="shared" si="1"/>
        <v/>
      </c>
      <c r="V34" s="16"/>
      <c r="W34" s="16"/>
      <c r="X34" s="16"/>
      <c r="Y34" s="16"/>
    </row>
    <row r="35" spans="1:25" ht="34" customHeight="1" x14ac:dyDescent="0.35">
      <c r="A35" s="14"/>
      <c r="B35" s="14"/>
      <c r="C35" s="14"/>
      <c r="D35" s="14"/>
      <c r="E35" s="14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6"/>
      <c r="S35" s="17"/>
      <c r="T35" s="17"/>
      <c r="U35" s="17" t="str">
        <f t="shared" si="1"/>
        <v/>
      </c>
      <c r="V35" s="16"/>
      <c r="W35" s="16"/>
      <c r="X35" s="16"/>
      <c r="Y35" s="16"/>
    </row>
    <row r="36" spans="1:25" ht="34" customHeight="1" x14ac:dyDescent="0.35">
      <c r="A36" s="14"/>
      <c r="B36" s="14"/>
      <c r="C36" s="14"/>
      <c r="D36" s="14"/>
      <c r="E36" s="14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6"/>
      <c r="S36" s="17"/>
      <c r="T36" s="17"/>
      <c r="U36" s="17" t="str">
        <f t="shared" si="1"/>
        <v/>
      </c>
      <c r="V36" s="16"/>
      <c r="W36" s="16"/>
      <c r="X36" s="16"/>
      <c r="Y36" s="16"/>
    </row>
    <row r="37" spans="1:25" ht="34" customHeight="1" x14ac:dyDescent="0.35">
      <c r="A37" s="14"/>
      <c r="B37" s="14"/>
      <c r="C37" s="14"/>
      <c r="D37" s="14"/>
      <c r="E37" s="14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6"/>
      <c r="S37" s="17"/>
      <c r="T37" s="17"/>
      <c r="U37" s="17" t="str">
        <f t="shared" si="1"/>
        <v/>
      </c>
      <c r="V37" s="16"/>
      <c r="W37" s="16"/>
      <c r="X37" s="16"/>
      <c r="Y37" s="16"/>
    </row>
    <row r="38" spans="1:25" ht="34" customHeight="1" x14ac:dyDescent="0.35">
      <c r="A38" s="14"/>
      <c r="B38" s="14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6"/>
      <c r="S38" s="17"/>
      <c r="T38" s="17"/>
      <c r="U38" s="17" t="str">
        <f t="shared" si="1"/>
        <v/>
      </c>
      <c r="V38" s="16"/>
      <c r="W38" s="16"/>
      <c r="X38" s="16"/>
      <c r="Y38" s="16"/>
    </row>
    <row r="39" spans="1:25" ht="34" customHeight="1" x14ac:dyDescent="0.35">
      <c r="A39" s="14"/>
      <c r="B39" s="14"/>
      <c r="C39" s="14"/>
      <c r="D39" s="14"/>
      <c r="E39" s="14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6"/>
      <c r="S39" s="17"/>
      <c r="T39" s="17"/>
      <c r="U39" s="17" t="str">
        <f t="shared" si="1"/>
        <v/>
      </c>
      <c r="V39" s="16"/>
      <c r="W39" s="16"/>
      <c r="X39" s="16"/>
      <c r="Y39" s="16"/>
    </row>
    <row r="40" spans="1:25" ht="34" customHeight="1" x14ac:dyDescent="0.35">
      <c r="A40" s="14"/>
      <c r="B40" s="14"/>
      <c r="C40" s="14"/>
      <c r="D40" s="14"/>
      <c r="E40" s="14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6"/>
      <c r="S40" s="17"/>
      <c r="T40" s="17"/>
      <c r="U40" s="17" t="str">
        <f t="shared" si="1"/>
        <v/>
      </c>
      <c r="V40" s="16"/>
      <c r="W40" s="16"/>
      <c r="X40" s="16"/>
      <c r="Y40" s="16"/>
    </row>
    <row r="41" spans="1:25" ht="34" customHeight="1" x14ac:dyDescent="0.35">
      <c r="A41" s="14"/>
      <c r="B41" s="14"/>
      <c r="C41" s="14"/>
      <c r="D41" s="14"/>
      <c r="E41" s="14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6"/>
      <c r="S41" s="17"/>
      <c r="T41" s="17"/>
      <c r="U41" s="17" t="str">
        <f t="shared" si="1"/>
        <v/>
      </c>
      <c r="V41" s="16"/>
      <c r="W41" s="16"/>
      <c r="X41" s="16"/>
      <c r="Y41" s="16"/>
    </row>
    <row r="42" spans="1:25" ht="34" customHeight="1" x14ac:dyDescent="0.35">
      <c r="A42" s="14"/>
      <c r="B42" s="14"/>
      <c r="C42" s="14"/>
      <c r="D42" s="14"/>
      <c r="E42" s="14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6"/>
      <c r="S42" s="17"/>
      <c r="T42" s="17"/>
      <c r="U42" s="17" t="str">
        <f t="shared" si="1"/>
        <v/>
      </c>
      <c r="V42" s="16"/>
      <c r="W42" s="16"/>
      <c r="X42" s="16"/>
      <c r="Y42" s="16"/>
    </row>
  </sheetData>
  <mergeCells count="11">
    <mergeCell ref="A1:Y1"/>
    <mergeCell ref="B6:B9"/>
    <mergeCell ref="A6:A17"/>
    <mergeCell ref="A18:A29"/>
    <mergeCell ref="A30:Y30"/>
    <mergeCell ref="B10:B13"/>
    <mergeCell ref="B22:B25"/>
    <mergeCell ref="B14:B17"/>
    <mergeCell ref="A2:Y2"/>
    <mergeCell ref="B26:B29"/>
    <mergeCell ref="B18:B21"/>
  </mergeCells>
  <conditionalFormatting sqref="U6:U35">
    <cfRule type="cellIs" dxfId="1" priority="1" operator="lessThan">
      <formula>0</formula>
    </cfRule>
    <cfRule type="cellIs" dxfId="0" priority="2" operator="greaterThan">
      <formula>0</formula>
    </cfRule>
  </conditionalFormatting>
  <dataValidations count="3">
    <dataValidation type="list" allowBlank="1" sqref="R6:R42" xr:uid="{00000000-0002-0000-0000-000000000000}">
      <formula1>"CAPEX,OPEX,People/time,External services,Technology,Training,Other,No direct cost"</formula1>
    </dataValidation>
    <dataValidation type="list" allowBlank="1" sqref="X6:X42" xr:uid="{00000000-0002-0000-0000-000001000000}">
      <formula1>"Not started,Planned,In progress,At risk,Completed,Deferred"</formula1>
    </dataValidation>
    <dataValidation type="list" allowBlank="1" sqref="Y6:Y42" xr:uid="{00000000-0002-0000-0000-000002000000}">
      <formula1>"High,Medium,Low"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showGridLines="0" workbookViewId="0">
      <selection sqref="A1:F1"/>
    </sheetView>
  </sheetViews>
  <sheetFormatPr defaultRowHeight="14.5" x14ac:dyDescent="0.35"/>
  <cols>
    <col min="1" max="1" width="32" customWidth="1"/>
    <col min="2" max="2" width="22" customWidth="1"/>
    <col min="3" max="3" width="55" customWidth="1"/>
  </cols>
  <sheetData>
    <row r="1" spans="1:6" ht="34" customHeight="1" x14ac:dyDescent="0.5">
      <c r="A1" s="54" t="s">
        <v>197</v>
      </c>
      <c r="B1" s="40"/>
      <c r="C1" s="40"/>
      <c r="D1" s="40"/>
      <c r="E1" s="40"/>
      <c r="F1" s="40"/>
    </row>
    <row r="2" spans="1:6" ht="30" customHeight="1" x14ac:dyDescent="0.35">
      <c r="A2" s="1" t="s">
        <v>198</v>
      </c>
      <c r="B2" s="1" t="s">
        <v>199</v>
      </c>
      <c r="C2" s="1" t="s">
        <v>200</v>
      </c>
    </row>
    <row r="3" spans="1:6" ht="30" customHeight="1" x14ac:dyDescent="0.35">
      <c r="A3" s="2" t="s">
        <v>201</v>
      </c>
      <c r="B3" s="3">
        <f>SUM('Year 1 Roadmap'!S6:S42)</f>
        <v>430000</v>
      </c>
      <c r="C3" s="2" t="s">
        <v>202</v>
      </c>
    </row>
    <row r="4" spans="1:6" ht="30" customHeight="1" x14ac:dyDescent="0.35">
      <c r="A4" s="2" t="s">
        <v>203</v>
      </c>
      <c r="B4" s="3">
        <f>SUM('Year 1 Roadmap'!T6:T42)</f>
        <v>237000</v>
      </c>
      <c r="C4" s="2" t="s">
        <v>204</v>
      </c>
    </row>
    <row r="5" spans="1:6" ht="30" customHeight="1" x14ac:dyDescent="0.35">
      <c r="A5" s="2" t="s">
        <v>205</v>
      </c>
      <c r="B5" s="3">
        <f>B4-B3</f>
        <v>-193000</v>
      </c>
      <c r="C5" s="2" t="s">
        <v>206</v>
      </c>
    </row>
    <row r="6" spans="1:6" ht="30" customHeight="1" x14ac:dyDescent="0.35">
      <c r="A6" s="2" t="s">
        <v>207</v>
      </c>
      <c r="B6" s="4">
        <f>IFERROR(B4/B3,"")</f>
        <v>0.55116279069767438</v>
      </c>
      <c r="C6" s="2" t="s">
        <v>208</v>
      </c>
    </row>
    <row r="7" spans="1:6" ht="30" customHeight="1" x14ac:dyDescent="0.35">
      <c r="A7" s="2" t="s">
        <v>209</v>
      </c>
      <c r="B7" s="2">
        <f>COUNT('Year 1 Roadmap'!S6:S42)+COUNT('Year 1 Roadmap'!T6:T42)</f>
        <v>48</v>
      </c>
      <c r="C7" s="2" t="s">
        <v>210</v>
      </c>
    </row>
    <row r="9" spans="1:6" ht="17" x14ac:dyDescent="0.4">
      <c r="A9" s="5" t="s">
        <v>211</v>
      </c>
    </row>
    <row r="10" spans="1:6" ht="42" customHeight="1" x14ac:dyDescent="0.35">
      <c r="A10" s="6" t="s">
        <v>212</v>
      </c>
      <c r="B10" s="52" t="s">
        <v>213</v>
      </c>
      <c r="C10" s="53"/>
    </row>
    <row r="11" spans="1:6" ht="42" customHeight="1" x14ac:dyDescent="0.35">
      <c r="A11" s="6" t="s">
        <v>214</v>
      </c>
      <c r="B11" s="52" t="s">
        <v>215</v>
      </c>
      <c r="C11" s="53"/>
    </row>
    <row r="12" spans="1:6" ht="42" customHeight="1" x14ac:dyDescent="0.35">
      <c r="A12" s="6" t="s">
        <v>205</v>
      </c>
      <c r="B12" s="52" t="s">
        <v>216</v>
      </c>
      <c r="C12" s="53"/>
    </row>
    <row r="13" spans="1:6" ht="42" customHeight="1" x14ac:dyDescent="0.35">
      <c r="A13" s="6" t="s">
        <v>217</v>
      </c>
      <c r="B13" s="52" t="s">
        <v>218</v>
      </c>
      <c r="C13" s="53"/>
    </row>
    <row r="14" spans="1:6" ht="42" customHeight="1" x14ac:dyDescent="0.35">
      <c r="A14" s="6" t="s">
        <v>219</v>
      </c>
      <c r="B14" s="52" t="s">
        <v>220</v>
      </c>
      <c r="C14" s="53"/>
    </row>
    <row r="17" spans="1:3" ht="42" customHeight="1" x14ac:dyDescent="0.35">
      <c r="A17" t="s">
        <v>221</v>
      </c>
      <c r="B17" s="51" t="s">
        <v>222</v>
      </c>
      <c r="C17" s="40"/>
    </row>
  </sheetData>
  <mergeCells count="7">
    <mergeCell ref="B17:C17"/>
    <mergeCell ref="B12:C12"/>
    <mergeCell ref="B13:C13"/>
    <mergeCell ref="B11:C11"/>
    <mergeCell ref="A1:F1"/>
    <mergeCell ref="B10:C10"/>
    <mergeCell ref="B14:C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showGridLines="0" workbookViewId="0">
      <selection sqref="A1:D1"/>
    </sheetView>
  </sheetViews>
  <sheetFormatPr defaultRowHeight="14.5" x14ac:dyDescent="0.35"/>
  <cols>
    <col min="1" max="1" width="8" customWidth="1"/>
    <col min="2" max="2" width="28" customWidth="1"/>
    <col min="3" max="3" width="85" customWidth="1"/>
  </cols>
  <sheetData>
    <row r="1" spans="1:4" ht="22" x14ac:dyDescent="0.5">
      <c r="A1" s="54" t="s">
        <v>223</v>
      </c>
      <c r="B1" s="40"/>
      <c r="C1" s="40"/>
      <c r="D1" s="40"/>
    </row>
    <row r="3" spans="1:4" ht="42" customHeight="1" x14ac:dyDescent="0.35">
      <c r="A3" s="8" t="s">
        <v>224</v>
      </c>
      <c r="B3" s="9" t="s">
        <v>225</v>
      </c>
      <c r="C3" s="7" t="s">
        <v>226</v>
      </c>
    </row>
    <row r="4" spans="1:4" ht="42" customHeight="1" x14ac:dyDescent="0.35">
      <c r="A4" s="8" t="s">
        <v>227</v>
      </c>
      <c r="B4" s="9" t="s">
        <v>228</v>
      </c>
      <c r="C4" s="7" t="s">
        <v>229</v>
      </c>
    </row>
    <row r="5" spans="1:4" ht="42" customHeight="1" x14ac:dyDescent="0.35">
      <c r="A5" s="8" t="s">
        <v>230</v>
      </c>
      <c r="B5" s="9" t="s">
        <v>231</v>
      </c>
      <c r="C5" s="7" t="s">
        <v>232</v>
      </c>
    </row>
    <row r="6" spans="1:4" ht="42" customHeight="1" x14ac:dyDescent="0.35">
      <c r="A6" s="8" t="s">
        <v>233</v>
      </c>
      <c r="B6" s="9" t="s">
        <v>234</v>
      </c>
      <c r="C6" s="7" t="s">
        <v>235</v>
      </c>
    </row>
    <row r="7" spans="1:4" ht="42" customHeight="1" x14ac:dyDescent="0.35">
      <c r="A7" s="8" t="s">
        <v>236</v>
      </c>
      <c r="B7" s="9" t="s">
        <v>237</v>
      </c>
      <c r="C7" s="7" t="s">
        <v>238</v>
      </c>
    </row>
    <row r="8" spans="1:4" ht="42" customHeight="1" x14ac:dyDescent="0.35">
      <c r="A8" s="8" t="s">
        <v>239</v>
      </c>
      <c r="B8" s="9" t="s">
        <v>240</v>
      </c>
      <c r="C8" s="7" t="s">
        <v>241</v>
      </c>
    </row>
    <row r="9" spans="1:4" ht="42" customHeight="1" x14ac:dyDescent="0.35">
      <c r="A9" s="8" t="s">
        <v>242</v>
      </c>
      <c r="B9" s="9" t="s">
        <v>243</v>
      </c>
      <c r="C9" s="7" t="s">
        <v>244</v>
      </c>
    </row>
    <row r="11" spans="1:4" ht="55" customHeight="1" x14ac:dyDescent="0.35">
      <c r="A11" s="20" t="s">
        <v>245</v>
      </c>
      <c r="B11" s="21" t="s">
        <v>246</v>
      </c>
      <c r="C11" s="22" t="s">
        <v>247</v>
      </c>
    </row>
    <row r="12" spans="1:4" ht="52" customHeight="1" x14ac:dyDescent="0.35">
      <c r="A12" s="20" t="s">
        <v>248</v>
      </c>
      <c r="B12" s="21" t="s">
        <v>249</v>
      </c>
      <c r="C12" s="22" t="s">
        <v>250</v>
      </c>
    </row>
  </sheetData>
  <mergeCells count="1">
    <mergeCell ref="A1:D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1ada0a2f-b917-4d51-b0d0-d418a10c8b23}" enabled="1" method="Privileged" siteId="{12a3af23-a769-4654-847f-958f3d479f4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Year 1 Roadmap</vt:lpstr>
      <vt:lpstr>Financial Summary</vt:lpstr>
      <vt:lpstr>Student Instructions</vt:lpstr>
      <vt:lpstr>'Year 1 Roadmap'!Print_Area</vt:lpstr>
      <vt:lpstr>'Year 1 Roadmap'!Print_Titles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Serrate,Santiago,ES-Esplugues Llobregat</dc:creator>
  <cp:lastModifiedBy>Serrate,Santiago,ES-Esplugues Llobregat</cp:lastModifiedBy>
  <dcterms:created xsi:type="dcterms:W3CDTF">2026-11-03T22:07:44Z</dcterms:created>
  <dcterms:modified xsi:type="dcterms:W3CDTF">2026-11-03T22:25:53Z</dcterms:modified>
</cp:coreProperties>
</file>